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425" windowHeight="10335" tabRatio="520" firstSheet="1" activeTab="1"/>
  </bookViews>
  <sheets>
    <sheet name="360Qex" sheetId="16" state="hidden" r:id="rId1"/>
    <sheet name="PI" sheetId="15" r:id="rId2"/>
  </sheets>
  <definedNames>
    <definedName name="_xlnm.Print_Area" localSheetId="1">PI!$A$1:$J$25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<sst xmlns="http://schemas.openxmlformats.org/spreadsheetml/2006/main" count="44" uniqueCount="44">
  <si>
    <t>Shenzhen Maxwin Industrial Co.,Ltd</t>
  </si>
  <si>
    <t xml:space="preserve">Floor 2-3, No.7 Pengling Rd, Dongkeng Village, Gongming Town, Guangming New District, Shenzhen, China. </t>
  </si>
  <si>
    <t>Mobile Phone: 0086-18926458191          Contact Person: Sammy Kuo</t>
  </si>
  <si>
    <t xml:space="preserve">Packing   List </t>
  </si>
  <si>
    <t>TO:</t>
  </si>
  <si>
    <t>AROMA AMBIANCE PERFUMES LLC
POST BOX: 35473,
WAREHOUSE NO. 3, HALAB STREET,
AL QUSAIS INDUSTRIAL AREA 2
DUBAI, UNITED ARAB EMIRATES                                                                                                                                                        Tel: +971 4 2860960</t>
  </si>
  <si>
    <t>Buyer's PO NO.: PO-AA-01805,01853,01920</t>
  </si>
  <si>
    <t>Invoice No.: MX-240508AE</t>
  </si>
  <si>
    <t>Date:2024-5-8</t>
  </si>
  <si>
    <t xml:space="preserve">Item </t>
  </si>
  <si>
    <t>Description</t>
  </si>
  <si>
    <t>QTY   (set)</t>
  </si>
  <si>
    <t>QTY / CTN</t>
  </si>
  <si>
    <t>CTN QTY</t>
  </si>
  <si>
    <t>N.W./ CTN (kg)</t>
  </si>
  <si>
    <t>G.W./ CTN (kg)</t>
  </si>
  <si>
    <t>CTN size (cm)</t>
  </si>
  <si>
    <t>CBM</t>
  </si>
  <si>
    <t>Aroma 24/7
Scentpro 500                        Aroma diffuser
HS CODE: 842489990</t>
  </si>
  <si>
    <t>Input Voltage: DC12V2A  Power: 10 W
Coverage: 400m2(1200m3) 
Material: Aluminium
Color:white
Bottle:300 ml</t>
  </si>
  <si>
    <t>75*49*31</t>
  </si>
  <si>
    <t>38*49*31</t>
  </si>
  <si>
    <t>Aroma 24/7
Airslim 500                    Diffuser                             Aroma diffuser
HS CODE: 842489990</t>
  </si>
  <si>
    <t>Input Voltage: DC12V2A  Power: 10 W
Coverage: 400m2(1200m3) Material: Aluminium
Color :80black/20 white/4silver
Bottle :300 ml</t>
  </si>
  <si>
    <t>38*38*108</t>
  </si>
  <si>
    <t>Base</t>
  </si>
  <si>
    <t>52*29*38</t>
  </si>
  <si>
    <t>Aroma 24/7
Airscent 3000  Aroma diffuser
HS CODE: 842489990</t>
  </si>
  <si>
    <t>Input Voltage: AC220V-240V Power: 31 W
Coverage: 1000m2(3000m3) Material: Aluminium              
Color : Black 
Bottle :500 ml</t>
  </si>
  <si>
    <t>75*44*34</t>
  </si>
  <si>
    <t>25*44*34</t>
  </si>
  <si>
    <t>Aroma 24/7
Airscent 5000  Aroma diffuser</t>
  </si>
  <si>
    <t>Input Voltage: AC220V-240V Power: 35 W
Coverage: 1500m2(5000m3) Material: Aluminium              
Color : Black 
Bottle :500 ml</t>
  </si>
  <si>
    <t>83*33*44</t>
  </si>
  <si>
    <t>TOTAL</t>
  </si>
  <si>
    <t>Remarks:</t>
  </si>
  <si>
    <t>1) Total Carton: 76 cartons</t>
  </si>
  <si>
    <t>2) Total measurement: 8.14 CBM</t>
  </si>
  <si>
    <t>3) Total G.W.: 1376.0 KG</t>
  </si>
  <si>
    <t>4) Total N.W.: 1241.0 KG</t>
  </si>
  <si>
    <t>5) MADE IN CHINA</t>
  </si>
  <si>
    <t>6) From SHENZHEN,CHINA to DUBAI,UAE</t>
  </si>
  <si>
    <t>7) HS CODE: 8424899990</t>
  </si>
  <si>
    <t>8) Shipping mark: AROMA24/7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</si>
</sst>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  <numFmt numFmtId="177" formatCode="0.0_ "/>
    <numFmt numFmtId="178" formatCode="0_ "/>
    <numFmt numFmtId="179" formatCode="0.0"/>
    <numFmt numFmtId="180" formatCode="0.0000_ "/>
    <numFmt numFmtId="181" formatCode="0.00_ "/>
  </numFmts>
  <fonts count="29">
    <font>
      <sz val="12"/>
      <color rgb="FF000000"/>
      <name val="宋体"/>
      <charset val="134"/>
    </font>
    <font>
      <sz val="10"/>
      <color rgb="FF000000"/>
      <name val="Arial"/>
      <charset val="134"/>
    </font>
    <font>
      <b/>
      <sz val="12"/>
      <color rgb="FF000000"/>
      <name val="Arial"/>
      <charset val="134"/>
    </font>
    <font>
      <b/>
      <sz val="16"/>
      <color rgb="FF000000"/>
      <name val="Arial"/>
      <charset val="134"/>
    </font>
    <font>
      <b/>
      <sz val="18"/>
      <color rgb="FF000000"/>
      <name val="Arial"/>
      <charset val="134"/>
    </font>
    <font>
      <b/>
      <sz val="10"/>
      <color rgb="FF000000"/>
      <name val="Arial"/>
      <charset val="134"/>
    </font>
    <font>
      <sz val="10"/>
      <name val="Arial"/>
      <charset val="134"/>
    </font>
    <font>
      <b/>
      <sz val="12"/>
      <name val="Arial"/>
      <charset val="134"/>
    </font>
    <font>
      <b/>
      <sz val="1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5" borderId="1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6" borderId="21" applyNumberFormat="0" applyAlignment="0" applyProtection="0">
      <alignment vertical="center"/>
    </xf>
    <xf numFmtId="0" fontId="19" fillId="7" borderId="22" applyNumberFormat="0" applyAlignment="0" applyProtection="0">
      <alignment vertical="center"/>
    </xf>
    <xf numFmtId="0" fontId="20" fillId="7" borderId="21" applyNumberFormat="0" applyAlignment="0" applyProtection="0">
      <alignment vertical="center"/>
    </xf>
    <xf numFmtId="0" fontId="21" fillId="8" borderId="23" applyNumberFormat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</cellStyleXfs>
  <cellXfs count="76">
    <xf numFmtId="0" fontId="0" fillId="0" borderId="0" xfId="0"/>
    <xf numFmtId="0" fontId="1" fillId="0" borderId="0" xfId="59" applyFont="1" applyAlignment="1">
      <alignment vertical="center"/>
    </xf>
    <xf numFmtId="0" fontId="2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vertical="center"/>
    </xf>
    <xf numFmtId="0" fontId="3" fillId="0" borderId="0" xfId="59" applyFont="1" applyBorder="1" applyAlignment="1">
      <alignment horizontal="center" vertical="center"/>
    </xf>
    <xf numFmtId="176" fontId="3" fillId="0" borderId="0" xfId="59" applyNumberFormat="1" applyFont="1" applyBorder="1" applyAlignment="1">
      <alignment horizontal="center" vertical="center"/>
    </xf>
    <xf numFmtId="0" fontId="1" fillId="0" borderId="0" xfId="59" applyFont="1" applyBorder="1" applyAlignment="1">
      <alignment horizontal="center" vertical="center" wrapText="1"/>
    </xf>
    <xf numFmtId="176" fontId="1" fillId="0" borderId="0" xfId="59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176" fontId="1" fillId="0" borderId="0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top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176" fontId="2" fillId="3" borderId="2" xfId="0" applyNumberFormat="1" applyFont="1" applyFill="1" applyBorder="1" applyAlignment="1">
      <alignment horizontal="center" vertical="center" wrapText="1"/>
    </xf>
    <xf numFmtId="0" fontId="6" fillId="4" borderId="3" xfId="53" applyFont="1" applyFill="1" applyBorder="1" applyAlignment="1">
      <alignment horizontal="left" vertical="center" wrapText="1"/>
    </xf>
    <xf numFmtId="0" fontId="6" fillId="4" borderId="4" xfId="53" applyFont="1" applyFill="1" applyBorder="1" applyAlignment="1">
      <alignment horizontal="left" vertical="center" wrapText="1"/>
    </xf>
    <xf numFmtId="0" fontId="6" fillId="4" borderId="5" xfId="53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1" fillId="3" borderId="2" xfId="0" applyNumberFormat="1" applyFont="1" applyFill="1" applyBorder="1" applyAlignment="1">
      <alignment horizontal="center" vertical="center" wrapText="1"/>
    </xf>
    <xf numFmtId="177" fontId="1" fillId="3" borderId="2" xfId="56" applyNumberFormat="1" applyFont="1" applyFill="1" applyBorder="1" applyAlignment="1">
      <alignment horizontal="center" vertical="center"/>
    </xf>
    <xf numFmtId="0" fontId="6" fillId="4" borderId="6" xfId="53" applyFont="1" applyFill="1" applyBorder="1" applyAlignment="1">
      <alignment horizontal="left" vertical="center" wrapText="1"/>
    </xf>
    <xf numFmtId="0" fontId="6" fillId="4" borderId="7" xfId="53" applyFont="1" applyFill="1" applyBorder="1" applyAlignment="1">
      <alignment horizontal="left" vertical="center" wrapText="1"/>
    </xf>
    <xf numFmtId="0" fontId="6" fillId="4" borderId="8" xfId="53" applyFont="1" applyFill="1" applyBorder="1" applyAlignment="1">
      <alignment horizontal="left" vertical="center" wrapText="1"/>
    </xf>
    <xf numFmtId="0" fontId="6" fillId="4" borderId="9" xfId="53" applyFont="1" applyFill="1" applyBorder="1" applyAlignment="1">
      <alignment horizontal="left" vertical="center" wrapText="1"/>
    </xf>
    <xf numFmtId="0" fontId="6" fillId="4" borderId="10" xfId="53" applyFont="1" applyFill="1" applyBorder="1" applyAlignment="1">
      <alignment horizontal="left" vertical="center" wrapText="1"/>
    </xf>
    <xf numFmtId="0" fontId="6" fillId="4" borderId="11" xfId="53" applyFont="1" applyFill="1" applyBorder="1" applyAlignment="1">
      <alignment horizontal="left" vertical="center" wrapText="1"/>
    </xf>
    <xf numFmtId="0" fontId="6" fillId="4" borderId="12" xfId="53" applyFont="1" applyFill="1" applyBorder="1" applyAlignment="1">
      <alignment horizontal="left" vertical="center" wrapText="1"/>
    </xf>
    <xf numFmtId="0" fontId="6" fillId="4" borderId="13" xfId="53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178" fontId="1" fillId="3" borderId="2" xfId="56" applyNumberFormat="1" applyFont="1" applyFill="1" applyBorder="1" applyAlignment="1">
      <alignment horizontal="center" vertical="center"/>
    </xf>
    <xf numFmtId="176" fontId="1" fillId="3" borderId="2" xfId="56" applyNumberFormat="1" applyFont="1" applyFill="1" applyBorder="1" applyAlignment="1">
      <alignment horizontal="center" vertical="center"/>
    </xf>
    <xf numFmtId="177" fontId="1" fillId="3" borderId="2" xfId="49" applyNumberFormat="1" applyFont="1" applyFill="1" applyBorder="1" applyAlignment="1">
      <alignment horizontal="center" vertical="center"/>
    </xf>
    <xf numFmtId="0" fontId="6" fillId="4" borderId="14" xfId="53" applyFont="1" applyFill="1" applyBorder="1" applyAlignment="1">
      <alignment horizontal="left" vertical="center" wrapText="1"/>
    </xf>
    <xf numFmtId="0" fontId="6" fillId="4" borderId="15" xfId="53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3" borderId="2" xfId="60" applyFont="1" applyFill="1" applyBorder="1" applyAlignment="1">
      <alignment horizontal="center" vertical="center"/>
    </xf>
    <xf numFmtId="0" fontId="7" fillId="4" borderId="2" xfId="53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9" fontId="2" fillId="3" borderId="2" xfId="0" applyNumberFormat="1" applyFont="1" applyFill="1" applyBorder="1" applyAlignment="1">
      <alignment horizontal="center" vertical="center" wrapText="1"/>
    </xf>
    <xf numFmtId="179" fontId="7" fillId="0" borderId="2" xfId="0" applyNumberFormat="1" applyFont="1" applyFill="1" applyBorder="1" applyAlignment="1">
      <alignment horizontal="center" vertical="center" wrapText="1"/>
    </xf>
    <xf numFmtId="0" fontId="5" fillId="3" borderId="0" xfId="60" applyFont="1" applyFill="1" applyAlignment="1">
      <alignment vertical="center"/>
    </xf>
    <xf numFmtId="0" fontId="1" fillId="3" borderId="0" xfId="60" applyFont="1" applyFill="1" applyAlignment="1">
      <alignment horizontal="center" vertical="center"/>
    </xf>
    <xf numFmtId="0" fontId="1" fillId="3" borderId="0" xfId="60" applyFont="1" applyFill="1" applyAlignment="1">
      <alignment horizontal="left" vertical="center"/>
    </xf>
    <xf numFmtId="0" fontId="1" fillId="3" borderId="0" xfId="60" applyFont="1" applyFill="1" applyBorder="1" applyAlignment="1">
      <alignment horizontal="center" vertical="center"/>
    </xf>
    <xf numFmtId="176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180" fontId="1" fillId="3" borderId="0" xfId="60" applyNumberFormat="1" applyFont="1" applyFill="1" applyBorder="1" applyAlignment="1">
      <alignment horizontal="center" vertical="center"/>
    </xf>
    <xf numFmtId="0" fontId="8" fillId="0" borderId="0" xfId="60" applyFont="1" applyFill="1" applyAlignment="1">
      <alignment vertical="center"/>
    </xf>
    <xf numFmtId="176" fontId="1" fillId="3" borderId="0" xfId="0" applyNumberFormat="1" applyFont="1" applyFill="1" applyAlignment="1">
      <alignment vertical="center"/>
    </xf>
    <xf numFmtId="0" fontId="1" fillId="3" borderId="0" xfId="0" applyFont="1" applyFill="1" applyAlignment="1">
      <alignment vertical="center"/>
    </xf>
    <xf numFmtId="180" fontId="1" fillId="3" borderId="0" xfId="60" applyNumberFormat="1" applyFont="1" applyFill="1" applyAlignment="1">
      <alignment vertical="center"/>
    </xf>
    <xf numFmtId="0" fontId="1" fillId="3" borderId="0" xfId="60" applyFont="1" applyFill="1" applyAlignment="1">
      <alignment vertical="center"/>
    </xf>
    <xf numFmtId="180" fontId="5" fillId="3" borderId="0" xfId="60" applyNumberFormat="1" applyFont="1" applyFill="1" applyAlignment="1">
      <alignment horizontal="center" vertical="center"/>
    </xf>
    <xf numFmtId="0" fontId="5" fillId="0" borderId="0" xfId="60" applyFont="1" applyAlignment="1">
      <alignment vertical="center"/>
    </xf>
    <xf numFmtId="181" fontId="1" fillId="3" borderId="6" xfId="56" applyNumberFormat="1" applyFont="1" applyFill="1" applyBorder="1" applyAlignment="1">
      <alignment horizontal="center" vertical="center"/>
    </xf>
    <xf numFmtId="181" fontId="1" fillId="3" borderId="2" xfId="56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81" fontId="6" fillId="3" borderId="2" xfId="0" applyNumberFormat="1" applyFont="1" applyFill="1" applyBorder="1" applyAlignment="1">
      <alignment horizontal="center" vertical="center"/>
    </xf>
    <xf numFmtId="181" fontId="1" fillId="3" borderId="2" xfId="0" applyNumberFormat="1" applyFont="1" applyFill="1" applyBorder="1" applyAlignment="1">
      <alignment horizontal="center" vertical="center"/>
    </xf>
    <xf numFmtId="181" fontId="2" fillId="3" borderId="2" xfId="49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</cellXfs>
  <cellStyles count="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2 2" xfId="49"/>
    <cellStyle name="常规 2 2 2" xfId="50"/>
    <cellStyle name="常规 2 2 3" xfId="51"/>
    <cellStyle name="常规 3 2" xfId="52"/>
    <cellStyle name="常规 2 2 2 3" xfId="53"/>
    <cellStyle name="常规 2 2" xfId="54"/>
    <cellStyle name="常规 2 3" xfId="55"/>
    <cellStyle name="常规 2" xfId="56"/>
    <cellStyle name="常规 3" xfId="57"/>
    <cellStyle name="常规 4" xfId="58"/>
    <cellStyle name="常规_PI for　Malaysia 2nd order 7-18" xfId="59"/>
    <cellStyle name="常规_正确订单Order documents" xfId="60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B15" sqref="B15:C15"/>
    </sheetView>
  </sheetViews>
  <sheetFormatPr defaultColWidth="9" defaultRowHeight="14.25"/>
  <sheetData/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CC99FF"/>
  </sheetPr>
  <dimension ref="A1:J25"/>
  <sheetViews>
    <sheetView showGridLines="0" tabSelected="1" view="pageBreakPreview" zoomScale="85" zoomScaleNormal="70" workbookViewId="0">
      <selection activeCell="G12" sqref="G12"/>
    </sheetView>
  </sheetViews>
  <sheetFormatPr defaultColWidth="9" defaultRowHeight="12.75"/>
  <cols>
    <col min="1" max="1" width="17.8333333333333" style="5" customWidth="1"/>
    <col min="2" max="2" width="15.5833333333333" style="5" customWidth="1"/>
    <col min="3" max="3" width="17" style="6" customWidth="1"/>
    <col min="4" max="5" width="8" style="7" customWidth="1"/>
    <col min="6" max="6" width="8" style="8" customWidth="1"/>
    <col min="7" max="8" width="8.625" style="5" customWidth="1"/>
    <col min="9" max="9" width="9.625" style="5" customWidth="1"/>
    <col min="10" max="10" width="8" style="5" customWidth="1"/>
    <col min="11" max="16384" width="9" style="5"/>
  </cols>
  <sheetData>
    <row r="1" s="1" customFormat="1" ht="25.5" customHeight="1" spans="1:10">
      <c r="A1" s="9" t="s">
        <v>0</v>
      </c>
      <c r="B1" s="9"/>
      <c r="C1" s="9"/>
      <c r="D1" s="9"/>
      <c r="E1" s="9"/>
      <c r="F1" s="10"/>
      <c r="G1" s="9"/>
      <c r="H1" s="9"/>
      <c r="I1" s="9"/>
      <c r="J1" s="9"/>
    </row>
    <row r="2" s="1" customFormat="1" ht="21" customHeight="1" spans="1:10">
      <c r="A2" s="11" t="s">
        <v>1</v>
      </c>
      <c r="B2" s="11"/>
      <c r="C2" s="11"/>
      <c r="D2" s="11"/>
      <c r="E2" s="11"/>
      <c r="F2" s="12"/>
      <c r="G2" s="11"/>
      <c r="H2" s="11"/>
      <c r="I2" s="11"/>
      <c r="J2" s="11"/>
    </row>
    <row r="3" s="1" customFormat="1" ht="15.75" customHeight="1" spans="1:10">
      <c r="A3" s="11" t="s">
        <v>2</v>
      </c>
      <c r="B3" s="11"/>
      <c r="C3" s="11"/>
      <c r="D3" s="11"/>
      <c r="E3" s="11"/>
      <c r="F3" s="12"/>
      <c r="G3" s="11"/>
      <c r="H3" s="11"/>
      <c r="I3" s="11"/>
      <c r="J3" s="11"/>
    </row>
    <row r="4" ht="30.75" customHeight="1" spans="1:10">
      <c r="A4" s="13" t="s">
        <v>3</v>
      </c>
      <c r="B4" s="13"/>
      <c r="C4" s="13"/>
      <c r="D4" s="13"/>
      <c r="E4" s="13"/>
      <c r="F4" s="14"/>
      <c r="G4" s="13"/>
      <c r="H4" s="13"/>
      <c r="I4" s="13"/>
      <c r="J4" s="13"/>
    </row>
    <row r="5" ht="29" customHeight="1" spans="1:10">
      <c r="A5" s="15" t="s">
        <v>4</v>
      </c>
      <c r="B5" s="16" t="s">
        <v>5</v>
      </c>
      <c r="C5" s="16"/>
      <c r="D5" s="16"/>
      <c r="E5" s="17"/>
      <c r="F5" s="18"/>
      <c r="G5" s="17"/>
      <c r="H5" s="19" t="s">
        <v>6</v>
      </c>
      <c r="I5" s="19"/>
      <c r="J5" s="19"/>
    </row>
    <row r="6" ht="29" customHeight="1" spans="1:10">
      <c r="A6" s="15"/>
      <c r="B6" s="16"/>
      <c r="C6" s="16"/>
      <c r="D6" s="16"/>
      <c r="E6" s="17"/>
      <c r="F6" s="18"/>
      <c r="G6" s="17"/>
      <c r="H6" s="20" t="s">
        <v>7</v>
      </c>
      <c r="I6" s="20"/>
      <c r="J6" s="20"/>
    </row>
    <row r="7" ht="29" customHeight="1" spans="1:10">
      <c r="A7" s="15"/>
      <c r="B7" s="16"/>
      <c r="C7" s="16"/>
      <c r="D7" s="16"/>
      <c r="E7" s="17"/>
      <c r="F7" s="18"/>
      <c r="G7" s="17"/>
      <c r="H7" s="21" t="s">
        <v>8</v>
      </c>
      <c r="I7" s="21"/>
      <c r="J7" s="21"/>
    </row>
    <row r="8" s="2" customFormat="1" ht="48" customHeight="1" spans="1:10">
      <c r="A8" s="22" t="s">
        <v>9</v>
      </c>
      <c r="B8" s="22" t="s">
        <v>10</v>
      </c>
      <c r="C8" s="22"/>
      <c r="D8" s="23" t="s">
        <v>11</v>
      </c>
      <c r="E8" s="23" t="s">
        <v>12</v>
      </c>
      <c r="F8" s="24" t="s">
        <v>13</v>
      </c>
      <c r="G8" s="23" t="s">
        <v>14</v>
      </c>
      <c r="H8" s="23" t="s">
        <v>15</v>
      </c>
      <c r="I8" s="23" t="s">
        <v>16</v>
      </c>
      <c r="J8" s="23" t="s">
        <v>17</v>
      </c>
    </row>
    <row r="9" s="3" customFormat="1" ht="49" customHeight="1" spans="1:10">
      <c r="A9" s="25" t="s">
        <v>18</v>
      </c>
      <c r="B9" s="26" t="s">
        <v>19</v>
      </c>
      <c r="C9" s="27"/>
      <c r="D9" s="28">
        <v>44</v>
      </c>
      <c r="E9" s="29">
        <v>4</v>
      </c>
      <c r="F9" s="30">
        <f t="shared" ref="F9:F15" si="0">D9/E9</f>
        <v>11</v>
      </c>
      <c r="G9" s="31">
        <v>20</v>
      </c>
      <c r="H9" s="31">
        <v>21.9</v>
      </c>
      <c r="I9" s="68" t="s">
        <v>20</v>
      </c>
      <c r="J9" s="68">
        <f>75*49*31/1000000*F9</f>
        <v>1.253175</v>
      </c>
    </row>
    <row r="10" s="3" customFormat="1" ht="49" customHeight="1" spans="1:10">
      <c r="A10" s="32"/>
      <c r="B10" s="33"/>
      <c r="C10" s="34"/>
      <c r="D10" s="28">
        <v>2</v>
      </c>
      <c r="E10" s="29">
        <v>2</v>
      </c>
      <c r="F10" s="30">
        <f t="shared" si="0"/>
        <v>1</v>
      </c>
      <c r="G10" s="31">
        <f>G9/2</f>
        <v>10</v>
      </c>
      <c r="H10" s="31">
        <f>H9/2</f>
        <v>10.95</v>
      </c>
      <c r="I10" s="68" t="s">
        <v>21</v>
      </c>
      <c r="J10" s="68">
        <f>38*49*31/1000000*F10</f>
        <v>0.057722</v>
      </c>
    </row>
    <row r="11" s="3" customFormat="1" ht="73" customHeight="1" spans="1:10">
      <c r="A11" s="35" t="s">
        <v>22</v>
      </c>
      <c r="B11" s="36" t="s">
        <v>23</v>
      </c>
      <c r="C11" s="36"/>
      <c r="D11" s="29">
        <v>104</v>
      </c>
      <c r="E11" s="29">
        <v>4</v>
      </c>
      <c r="F11" s="30">
        <f t="shared" si="0"/>
        <v>26</v>
      </c>
      <c r="G11" s="31">
        <v>22.9</v>
      </c>
      <c r="H11" s="31">
        <v>25</v>
      </c>
      <c r="I11" s="69" t="s">
        <v>24</v>
      </c>
      <c r="J11" s="68">
        <f>38*38*108/1000000*F11</f>
        <v>4.054752</v>
      </c>
    </row>
    <row r="12" s="3" customFormat="1" ht="34" customHeight="1" spans="1:10">
      <c r="A12" s="37"/>
      <c r="B12" s="38" t="s">
        <v>25</v>
      </c>
      <c r="C12" s="38"/>
      <c r="D12" s="29">
        <v>104</v>
      </c>
      <c r="E12" s="29">
        <v>4</v>
      </c>
      <c r="F12" s="30">
        <f t="shared" si="0"/>
        <v>26</v>
      </c>
      <c r="G12" s="31">
        <v>8</v>
      </c>
      <c r="H12" s="31">
        <v>8.94233</v>
      </c>
      <c r="I12" s="69" t="s">
        <v>26</v>
      </c>
      <c r="J12" s="68">
        <f>52*29*38/1000000*F12</f>
        <v>1.489904</v>
      </c>
    </row>
    <row r="13" s="3" customFormat="1" ht="39" customHeight="1" spans="1:10">
      <c r="A13" s="39" t="s">
        <v>27</v>
      </c>
      <c r="B13" s="40" t="s">
        <v>28</v>
      </c>
      <c r="C13" s="40"/>
      <c r="D13" s="29">
        <v>27</v>
      </c>
      <c r="E13" s="41">
        <v>3</v>
      </c>
      <c r="F13" s="42">
        <f t="shared" si="0"/>
        <v>9</v>
      </c>
      <c r="G13" s="43">
        <v>18</v>
      </c>
      <c r="H13" s="43">
        <v>21</v>
      </c>
      <c r="I13" s="70" t="s">
        <v>29</v>
      </c>
      <c r="J13" s="71">
        <f>75*44*34/1000000*F13</f>
        <v>1.0098</v>
      </c>
    </row>
    <row r="14" s="3" customFormat="1" ht="35" customHeight="1" spans="1:10">
      <c r="A14" s="44"/>
      <c r="B14" s="40"/>
      <c r="C14" s="40"/>
      <c r="D14" s="29">
        <v>1</v>
      </c>
      <c r="E14" s="41">
        <v>1</v>
      </c>
      <c r="F14" s="42">
        <f t="shared" si="0"/>
        <v>1</v>
      </c>
      <c r="G14" s="43">
        <v>5.6</v>
      </c>
      <c r="H14" s="43">
        <v>7</v>
      </c>
      <c r="I14" s="70" t="s">
        <v>30</v>
      </c>
      <c r="J14" s="71">
        <f>25*44*34/1000000*F14</f>
        <v>0.0374</v>
      </c>
    </row>
    <row r="15" s="3" customFormat="1" ht="78" customHeight="1" spans="1:10">
      <c r="A15" s="45" t="s">
        <v>31</v>
      </c>
      <c r="B15" s="40" t="s">
        <v>32</v>
      </c>
      <c r="C15" s="40"/>
      <c r="D15" s="46">
        <v>6</v>
      </c>
      <c r="E15" s="47">
        <v>3</v>
      </c>
      <c r="F15" s="30">
        <f t="shared" si="0"/>
        <v>2</v>
      </c>
      <c r="G15" s="43">
        <v>20</v>
      </c>
      <c r="H15" s="43">
        <v>22.8</v>
      </c>
      <c r="I15" s="72" t="s">
        <v>33</v>
      </c>
      <c r="J15" s="69">
        <f>83*33*44/1000000*F15</f>
        <v>0.241032</v>
      </c>
    </row>
    <row r="16" s="4" customFormat="1" ht="24" customHeight="1" spans="1:10">
      <c r="A16" s="48" t="s">
        <v>34</v>
      </c>
      <c r="B16" s="49"/>
      <c r="C16" s="50"/>
      <c r="D16" s="51"/>
      <c r="E16" s="51"/>
      <c r="F16" s="24">
        <f>SUM(F9:F15)</f>
        <v>76</v>
      </c>
      <c r="G16" s="52">
        <f>SUMPRODUCT(F9:F15,G9:G15)</f>
        <v>1241</v>
      </c>
      <c r="H16" s="53">
        <f>SUMPRODUCT(F9:F15,H9:H15)</f>
        <v>1375.95058</v>
      </c>
      <c r="I16" s="73"/>
      <c r="J16" s="73">
        <f>SUM(J9:J15)</f>
        <v>8.143785</v>
      </c>
    </row>
    <row r="17" ht="18" customHeight="1" spans="1:10">
      <c r="A17" s="54" t="s">
        <v>35</v>
      </c>
      <c r="B17" s="55"/>
      <c r="C17" s="56"/>
      <c r="D17" s="57"/>
      <c r="E17" s="57"/>
      <c r="F17" s="58"/>
      <c r="G17" s="59"/>
      <c r="H17" s="60"/>
      <c r="I17" s="74"/>
      <c r="J17" s="74"/>
    </row>
    <row r="18" ht="20.25" customHeight="1" spans="1:10">
      <c r="A18" s="61" t="s">
        <v>36</v>
      </c>
      <c r="B18" s="55"/>
      <c r="C18" s="56"/>
      <c r="D18" s="55"/>
      <c r="E18" s="55"/>
      <c r="F18" s="62"/>
      <c r="G18" s="63"/>
      <c r="H18" s="64"/>
      <c r="I18" s="75"/>
      <c r="J18" s="75"/>
    </row>
    <row r="19" ht="20.25" customHeight="1" spans="1:10">
      <c r="A19" s="54" t="s">
        <v>37</v>
      </c>
      <c r="B19" s="55"/>
      <c r="C19" s="56"/>
      <c r="D19" s="55"/>
      <c r="E19" s="55"/>
      <c r="F19" s="62"/>
      <c r="G19" s="63"/>
      <c r="H19" s="64"/>
      <c r="I19" s="75"/>
      <c r="J19" s="75"/>
    </row>
    <row r="20" ht="20.25" customHeight="1" spans="1:10">
      <c r="A20" s="54" t="s">
        <v>38</v>
      </c>
      <c r="B20" s="55"/>
      <c r="C20" s="56"/>
      <c r="D20" s="55"/>
      <c r="E20" s="55"/>
      <c r="F20" s="62"/>
      <c r="G20" s="63"/>
      <c r="H20" s="64"/>
      <c r="I20" s="75"/>
      <c r="J20" s="75"/>
    </row>
    <row r="21" ht="20.25" customHeight="1" spans="1:10">
      <c r="A21" s="54" t="s">
        <v>39</v>
      </c>
      <c r="B21" s="55"/>
      <c r="C21" s="56"/>
      <c r="D21" s="55"/>
      <c r="E21" s="55"/>
      <c r="F21" s="62"/>
      <c r="G21" s="63"/>
      <c r="H21" s="64"/>
      <c r="I21" s="75"/>
      <c r="J21" s="75"/>
    </row>
    <row r="22" ht="20.25" customHeight="1" spans="1:10">
      <c r="A22" s="54" t="s">
        <v>40</v>
      </c>
      <c r="B22" s="65"/>
      <c r="C22" s="56"/>
      <c r="D22" s="55"/>
      <c r="E22" s="55"/>
      <c r="F22" s="62"/>
      <c r="G22" s="63"/>
      <c r="H22" s="66"/>
      <c r="I22" s="75"/>
      <c r="J22" s="75"/>
    </row>
    <row r="23" ht="20.25" customHeight="1" spans="1:1">
      <c r="A23" s="67" t="s">
        <v>41</v>
      </c>
    </row>
    <row r="24" ht="20.25" customHeight="1" spans="1:1">
      <c r="A24" s="67" t="s">
        <v>42</v>
      </c>
    </row>
    <row r="25" ht="20.25" customHeight="1" spans="1:1">
      <c r="A25" s="67" t="s">
        <v>43</v>
      </c>
    </row>
  </sheetData>
  <mergeCells count="17">
    <mergeCell ref="A1:J1"/>
    <mergeCell ref="A2:J2"/>
    <mergeCell ref="A3:J3"/>
    <mergeCell ref="A4:J4"/>
    <mergeCell ref="H5:J5"/>
    <mergeCell ref="H6:J6"/>
    <mergeCell ref="H7:J7"/>
    <mergeCell ref="B8:C8"/>
    <mergeCell ref="B11:C11"/>
    <mergeCell ref="B15:C15"/>
    <mergeCell ref="B16:C16"/>
    <mergeCell ref="A9:A10"/>
    <mergeCell ref="A11:A12"/>
    <mergeCell ref="A13:A14"/>
    <mergeCell ref="B5:D7"/>
    <mergeCell ref="B13:C14"/>
    <mergeCell ref="B9:C10"/>
  </mergeCells>
  <printOptions horizontalCentered="1"/>
  <pageMargins left="0.196850393700787" right="0.196850393700787" top="0.196850393700787" bottom="0.196850393700787" header="0.196850393700787" footer="0.118110236220472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360Qex</vt:lpstr>
      <vt:lpstr>PI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sammy</cp:lastModifiedBy>
  <cp:revision>3</cp:revision>
  <dcterms:created xsi:type="dcterms:W3CDTF">2019-03-11T11:25:00Z</dcterms:created>
  <cp:lastPrinted>2019-06-17T02:05:00Z</cp:lastPrinted>
  <dcterms:modified xsi:type="dcterms:W3CDTF">2024-05-14T07:33:31Z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019648F71804424AB065ECCD309E8D95_13</vt:lpwstr>
  </property>
</Properties>
</file>